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lc9-my.sharepoint.com/personal/office_lalc_org_uk/Documents/LALC Training/- Cilca Trainer/11. Session five training material/"/>
    </mc:Choice>
  </mc:AlternateContent>
  <xr:revisionPtr revIDLastSave="30" documentId="8_{15C86614-50C9-4BE2-AE36-A4CC6EC9C25E}" xr6:coauthVersionLast="47" xr6:coauthVersionMax="47" xr10:uidLastSave="{F047A071-C23B-4BDE-889B-DD3855297B0C}"/>
  <bookViews>
    <workbookView xWindow="3804" yWindow="0" windowWidth="19236" windowHeight="12240" activeTab="1" xr2:uid="{00000000-000D-0000-FFFF-FFFF00000000}"/>
  </bookViews>
  <sheets>
    <sheet name="14.1 Budget planning" sheetId="1" r:id="rId1"/>
    <sheet name="14.2 Expenditure 2020-21" sheetId="2" r:id="rId2"/>
  </sheets>
  <definedNames>
    <definedName name="_xlnm.Print_Area" localSheetId="0">'14.1 Budget planning'!$A$2:$F$54</definedName>
    <definedName name="_xlnm.Print_Area" localSheetId="1">'14.2 Expenditure 2020-21'!$A$1:$Q$57</definedName>
    <definedName name="_xlnm.Print_Titles" localSheetId="0">'14.1 Budget planning'!$2:$2</definedName>
    <definedName name="_xlnm.Print_Titles" localSheetId="1">'14.2 Expenditure 2020-21'!#REF!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3" i="2" l="1"/>
  <c r="P43" i="2" s="1"/>
  <c r="B39" i="2" l="1"/>
  <c r="N39" i="2" l="1"/>
  <c r="M39" i="2"/>
  <c r="L39" i="2"/>
  <c r="K39" i="2"/>
  <c r="J39" i="2"/>
  <c r="I39" i="2"/>
  <c r="H39" i="2"/>
  <c r="G39" i="2"/>
  <c r="F39" i="2"/>
  <c r="E39" i="2"/>
  <c r="D39" i="2"/>
  <c r="C39" i="2"/>
  <c r="O37" i="2"/>
  <c r="P37" i="2" s="1"/>
  <c r="O36" i="2"/>
  <c r="P36" i="2" s="1"/>
  <c r="O33" i="2"/>
  <c r="P33" i="2" s="1"/>
  <c r="O32" i="2"/>
  <c r="P32" i="2" s="1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8" i="2"/>
  <c r="P18" i="2" s="1"/>
  <c r="O17" i="2"/>
  <c r="P17" i="2" s="1"/>
  <c r="O16" i="2"/>
  <c r="P16" i="2" s="1"/>
  <c r="O15" i="2"/>
  <c r="P15" i="2" s="1"/>
  <c r="O14" i="2"/>
  <c r="P14" i="2" s="1"/>
  <c r="O13" i="2"/>
  <c r="P13" i="2" s="1"/>
  <c r="O12" i="2"/>
  <c r="P12" i="2" s="1"/>
  <c r="O11" i="2"/>
  <c r="P11" i="2" s="1"/>
  <c r="O10" i="2"/>
  <c r="P10" i="2" s="1"/>
  <c r="O9" i="2"/>
  <c r="P9" i="2" s="1"/>
  <c r="O8" i="2"/>
  <c r="P8" i="2" s="1"/>
  <c r="O7" i="2"/>
  <c r="P7" i="2" s="1"/>
  <c r="O6" i="2"/>
  <c r="P6" i="2" s="1"/>
  <c r="O5" i="2"/>
  <c r="P5" i="2" s="1"/>
  <c r="O4" i="2"/>
  <c r="P4" i="2" s="1"/>
  <c r="O3" i="2"/>
  <c r="P3" i="2" s="1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O52" i="2"/>
  <c r="P52" i="2" s="1"/>
  <c r="O51" i="2"/>
  <c r="P51" i="2" s="1"/>
  <c r="O50" i="2"/>
  <c r="P50" i="2" s="1"/>
  <c r="O49" i="2"/>
  <c r="P49" i="2" s="1"/>
  <c r="O48" i="2"/>
  <c r="P48" i="2" s="1"/>
  <c r="O47" i="2"/>
  <c r="P47" i="2" s="1"/>
  <c r="O46" i="2"/>
  <c r="P46" i="2" s="1"/>
  <c r="O45" i="2"/>
  <c r="P45" i="2" s="1"/>
  <c r="O44" i="2"/>
  <c r="P44" i="2" s="1"/>
  <c r="O39" i="2" l="1"/>
  <c r="P39" i="2"/>
  <c r="C40" i="1" l="1"/>
  <c r="D40" i="1"/>
  <c r="E8" i="1"/>
  <c r="E40" i="1" s="1"/>
  <c r="E44" i="1" s="1"/>
  <c r="C53" i="1" l="1"/>
  <c r="D53" i="1"/>
  <c r="B53" i="1"/>
  <c r="B5" i="1" l="1"/>
  <c r="B40" i="1" s="1"/>
  <c r="E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 Work</author>
  </authors>
  <commentList>
    <comment ref="A1" authorId="0" shapeId="0" xr:uid="{D12026D4-B49A-498E-93B2-8A6120251A08}">
      <text>
        <r>
          <rPr>
            <b/>
            <sz val="9"/>
            <color indexed="81"/>
            <rFont val="Tahoma"/>
            <family val="2"/>
          </rPr>
          <t>'Your' Work:</t>
        </r>
        <r>
          <rPr>
            <sz val="9"/>
            <color indexed="81"/>
            <rFont val="Tahoma"/>
            <family val="2"/>
          </rPr>
          <t xml:space="preserve">
This heading shows the budget headings </t>
        </r>
      </text>
    </comment>
  </commentList>
</comments>
</file>

<file path=xl/sharedStrings.xml><?xml version="1.0" encoding="utf-8"?>
<sst xmlns="http://schemas.openxmlformats.org/spreadsheetml/2006/main" count="137" uniqueCount="88">
  <si>
    <t>INCOME</t>
  </si>
  <si>
    <t>Bank Interest</t>
  </si>
  <si>
    <t>Precept</t>
  </si>
  <si>
    <t>Cemetery income</t>
  </si>
  <si>
    <t>Income from residents</t>
  </si>
  <si>
    <t>Dog waste VH Charge</t>
  </si>
  <si>
    <t>NCC Verge grant</t>
  </si>
  <si>
    <t>TOTAL</t>
  </si>
  <si>
    <t>EXPENDITURE</t>
  </si>
  <si>
    <t>Postage &amp; stationary</t>
  </si>
  <si>
    <t>Rent</t>
  </si>
  <si>
    <t>Office/IT</t>
  </si>
  <si>
    <t>Telephone</t>
  </si>
  <si>
    <t>Subs</t>
  </si>
  <si>
    <t>Audit</t>
  </si>
  <si>
    <t>Insurance</t>
  </si>
  <si>
    <t>Training</t>
  </si>
  <si>
    <t>Legal</t>
  </si>
  <si>
    <t>Bank charges</t>
  </si>
  <si>
    <t>NHP</t>
  </si>
  <si>
    <t>Street furniture</t>
  </si>
  <si>
    <t>Website</t>
  </si>
  <si>
    <t>Roade Football Club rent</t>
  </si>
  <si>
    <t>Clerk</t>
  </si>
  <si>
    <t>Deputy Clerk</t>
  </si>
  <si>
    <t>Tax and NI</t>
  </si>
  <si>
    <t>Mileage</t>
  </si>
  <si>
    <t>Pension</t>
  </si>
  <si>
    <t>Staff Payroll provider</t>
  </si>
  <si>
    <t>Small community Grants</t>
  </si>
  <si>
    <t>Materials</t>
  </si>
  <si>
    <t>Water bill</t>
  </si>
  <si>
    <t>Village technician</t>
  </si>
  <si>
    <t>Trade Refuse</t>
  </si>
  <si>
    <t>Dog waste collection</t>
  </si>
  <si>
    <t>New dog bins</t>
  </si>
  <si>
    <t>Play equipment Inspections</t>
  </si>
  <si>
    <t>Street lighting Electricity</t>
  </si>
  <si>
    <t>Street lighting repairs</t>
  </si>
  <si>
    <t>Trees + Hedges</t>
  </si>
  <si>
    <t>Play Equipment repairs</t>
  </si>
  <si>
    <t>HR Advisor</t>
  </si>
  <si>
    <t>ACTUAL TO DATE 
2020/21</t>
  </si>
  <si>
    <t>PROPOSED BUDGET 
2021/22</t>
  </si>
  <si>
    <t>BUDGET 
2020 21</t>
  </si>
  <si>
    <t>ACTUAL 
2019/2020</t>
  </si>
  <si>
    <t>Lighting credit</t>
  </si>
  <si>
    <t xml:space="preserve">Grant </t>
  </si>
  <si>
    <t>VT Cemetery Maintenance</t>
  </si>
  <si>
    <t>Cemetery Maintenance</t>
  </si>
  <si>
    <t>Cemetry Contract Work</t>
  </si>
  <si>
    <t>Village Maintenance</t>
  </si>
  <si>
    <t>BUDGET 20/21</t>
  </si>
  <si>
    <t>April</t>
  </si>
  <si>
    <t>May</t>
  </si>
  <si>
    <t>June</t>
  </si>
  <si>
    <t>July</t>
  </si>
  <si>
    <t>Aug</t>
  </si>
  <si>
    <t>Sept</t>
  </si>
  <si>
    <t>Oct</t>
  </si>
  <si>
    <t>Noov</t>
  </si>
  <si>
    <t>Dec</t>
  </si>
  <si>
    <t>Jan</t>
  </si>
  <si>
    <t>Feb</t>
  </si>
  <si>
    <t>Mar</t>
  </si>
  <si>
    <t>Received</t>
  </si>
  <si>
    <t>Balance</t>
  </si>
  <si>
    <t>to date</t>
  </si>
  <si>
    <t>Library Rent</t>
  </si>
  <si>
    <t>Football Club Rent</t>
  </si>
  <si>
    <t>Lighting Credit</t>
  </si>
  <si>
    <t>Covid 19 Grant</t>
  </si>
  <si>
    <t>Spent to</t>
  </si>
  <si>
    <t>date</t>
  </si>
  <si>
    <t>TAX &amp; NI</t>
  </si>
  <si>
    <t>Payroll Provider</t>
  </si>
  <si>
    <t>Grants</t>
  </si>
  <si>
    <t>Water Bill</t>
  </si>
  <si>
    <t>VT Village Maintenance</t>
  </si>
  <si>
    <t>Trees</t>
  </si>
  <si>
    <t>Trade Refuse Collections</t>
  </si>
  <si>
    <t>Dog Waste</t>
  </si>
  <si>
    <t>New Dog Bins</t>
  </si>
  <si>
    <t>Play Equiptment Insp</t>
  </si>
  <si>
    <t>Play Equiptment Repairs</t>
  </si>
  <si>
    <t>Street Furniture</t>
  </si>
  <si>
    <t>S137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</si>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</sst>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/>
    <xf numFmtId="0" fontId="6" fillId="0" borderId="0" xfId="1" applyAlignment="1">
      <alignment wrapText="1"/>
    </xf>
    <xf numFmtId="44" fontId="2" fillId="0" borderId="0" xfId="0" applyNumberFormat="1" applyFont="1"/>
    <xf numFmtId="44" fontId="4" fillId="0" borderId="0" xfId="0" applyNumberFormat="1" applyFont="1"/>
    <xf numFmtId="44" fontId="2" fillId="0" borderId="0" xfId="0" applyNumberFormat="1" applyFont="1" applyAlignment="1">
      <alignment wrapText="1"/>
    </xf>
    <xf numFmtId="44" fontId="5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1" fillId="0" borderId="0" xfId="0" applyNumberFormat="1" applyFont="1"/>
    <xf numFmtId="0" fontId="3" fillId="0" borderId="0" xfId="0" applyFont="1"/>
    <xf numFmtId="44" fontId="3" fillId="0" borderId="0" xfId="2" applyFont="1"/>
    <xf numFmtId="44" fontId="2" fillId="0" borderId="0" xfId="2" applyFont="1"/>
    <xf numFmtId="2" fontId="0" fillId="0" borderId="0" xfId="0" applyNumberFormat="1"/>
    <xf numFmtId="44" fontId="4" fillId="0" borderId="0" xfId="2" applyFont="1"/>
    <xf numFmtId="2" fontId="1" fillId="0" borderId="0" xfId="0" applyNumberFormat="1" applyFont="1"/>
    <xf numFmtId="2" fontId="8" fillId="0" borderId="0" xfId="0" applyNumberFormat="1" applyFont="1"/>
    <xf numFmtId="2" fontId="4" fillId="0" borderId="0" xfId="2" applyNumberFormat="1" applyFont="1"/>
    <xf numFmtId="8" fontId="0" fillId="0" borderId="0" xfId="2" applyNumberFormat="1" applyFont="1"/>
    <xf numFmtId="44" fontId="0" fillId="0" borderId="0" xfId="2" applyFont="1"/>
    <xf numFmtId="4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8"/>
  <sheetViews>
    <sheetView showWhiteSpace="0" zoomScaleNormal="100" workbookViewId="0">
      <selection activeCell="F3" sqref="F3"/>
    </sheetView>
  </sheetViews>
  <sheetFormatPr defaultColWidth="9.109375" defaultRowHeight="15.6" x14ac:dyDescent="0.3"/>
  <cols>
    <col min="1" max="1" width="38.33203125" customWidth="1"/>
    <col min="2" max="2" width="22.109375" style="8" customWidth="1"/>
    <col min="3" max="3" width="21.5546875" style="2" bestFit="1" customWidth="1"/>
    <col min="4" max="4" width="20.44140625" bestFit="1" customWidth="1"/>
    <col min="5" max="5" width="30.5546875" customWidth="1"/>
    <col min="6" max="6" width="90" customWidth="1"/>
    <col min="8" max="8" width="31.6640625" customWidth="1"/>
  </cols>
  <sheetData>
    <row r="2" spans="1:9" ht="31.2" x14ac:dyDescent="0.3">
      <c r="A2" s="3" t="s">
        <v>8</v>
      </c>
      <c r="B2" s="18" t="s">
        <v>45</v>
      </c>
      <c r="C2" s="19" t="s">
        <v>44</v>
      </c>
      <c r="D2" s="19" t="s">
        <v>42</v>
      </c>
      <c r="E2" s="19" t="s">
        <v>43</v>
      </c>
      <c r="F2" s="19" t="s">
        <v>87</v>
      </c>
    </row>
    <row r="3" spans="1:9" x14ac:dyDescent="0.3">
      <c r="A3" s="2" t="s">
        <v>23</v>
      </c>
      <c r="B3" s="10">
        <v>15837.69</v>
      </c>
      <c r="C3" s="16">
        <v>16248</v>
      </c>
      <c r="D3" s="16">
        <v>6172.2800000000007</v>
      </c>
      <c r="E3" s="20">
        <v>16477.53</v>
      </c>
    </row>
    <row r="4" spans="1:9" s="7" customFormat="1" x14ac:dyDescent="0.3">
      <c r="A4" s="6" t="s">
        <v>24</v>
      </c>
      <c r="B4" s="12">
        <v>2339.1</v>
      </c>
      <c r="C4" s="24">
        <v>4339</v>
      </c>
      <c r="D4" s="20">
        <v>271.87</v>
      </c>
      <c r="E4" s="7">
        <v>5074.6499999999996</v>
      </c>
      <c r="F4"/>
      <c r="I4" s="9"/>
    </row>
    <row r="5" spans="1:9" x14ac:dyDescent="0.3">
      <c r="A5" s="2" t="s">
        <v>25</v>
      </c>
      <c r="B5" s="10">
        <f>5279.23+779.7</f>
        <v>6058.9299999999994</v>
      </c>
      <c r="C5" s="14">
        <v>6100</v>
      </c>
      <c r="D5" s="16">
        <v>1730.52</v>
      </c>
      <c r="E5" s="20">
        <v>6500</v>
      </c>
    </row>
    <row r="6" spans="1:9" x14ac:dyDescent="0.3">
      <c r="A6" s="2" t="s">
        <v>26</v>
      </c>
      <c r="B6" s="10">
        <v>100</v>
      </c>
      <c r="C6" s="14">
        <v>100</v>
      </c>
      <c r="D6" s="16">
        <v>8.64</v>
      </c>
      <c r="E6" s="16">
        <v>100</v>
      </c>
    </row>
    <row r="7" spans="1:9" x14ac:dyDescent="0.3">
      <c r="A7" s="2" t="s">
        <v>28</v>
      </c>
      <c r="B7" s="10">
        <v>432</v>
      </c>
      <c r="C7" s="14">
        <v>500</v>
      </c>
      <c r="D7" s="16">
        <v>274</v>
      </c>
      <c r="E7" s="16">
        <v>580</v>
      </c>
    </row>
    <row r="8" spans="1:9" x14ac:dyDescent="0.3">
      <c r="A8" s="2" t="s">
        <v>27</v>
      </c>
      <c r="B8" s="10">
        <v>1440</v>
      </c>
      <c r="C8" s="14">
        <v>1500</v>
      </c>
      <c r="D8" s="16">
        <v>607.32000000000005</v>
      </c>
      <c r="E8" s="16">
        <f>E3*16%</f>
        <v>2636.4047999999998</v>
      </c>
    </row>
    <row r="9" spans="1:9" x14ac:dyDescent="0.3">
      <c r="A9" s="2" t="s">
        <v>9</v>
      </c>
      <c r="B9" s="10">
        <v>500</v>
      </c>
      <c r="C9" s="14">
        <v>500</v>
      </c>
      <c r="D9" s="16">
        <v>123.23</v>
      </c>
      <c r="E9" s="16">
        <v>200</v>
      </c>
    </row>
    <row r="10" spans="1:9" x14ac:dyDescent="0.3">
      <c r="A10" s="2" t="s">
        <v>10</v>
      </c>
      <c r="B10" s="10">
        <v>2000</v>
      </c>
      <c r="C10" s="14">
        <v>2000</v>
      </c>
      <c r="D10" s="16">
        <v>450</v>
      </c>
      <c r="E10" s="16">
        <v>0</v>
      </c>
    </row>
    <row r="11" spans="1:9" x14ac:dyDescent="0.3">
      <c r="A11" s="2" t="s">
        <v>11</v>
      </c>
      <c r="B11" s="10">
        <v>300</v>
      </c>
      <c r="C11" s="14">
        <v>500</v>
      </c>
      <c r="D11" s="16">
        <v>115.87</v>
      </c>
      <c r="E11" s="16">
        <v>300</v>
      </c>
    </row>
    <row r="12" spans="1:9" x14ac:dyDescent="0.3">
      <c r="A12" s="2" t="s">
        <v>12</v>
      </c>
      <c r="B12" s="10">
        <v>700</v>
      </c>
      <c r="C12" s="14">
        <v>700</v>
      </c>
      <c r="D12" s="16">
        <v>187.64</v>
      </c>
      <c r="E12" s="16">
        <v>500</v>
      </c>
    </row>
    <row r="13" spans="1:9" s="7" customFormat="1" x14ac:dyDescent="0.3">
      <c r="A13" s="6" t="s">
        <v>13</v>
      </c>
      <c r="B13" s="12">
        <v>1750</v>
      </c>
      <c r="C13" s="17">
        <v>2000</v>
      </c>
      <c r="D13" s="20">
        <v>982.39</v>
      </c>
      <c r="E13" s="20">
        <v>2280</v>
      </c>
      <c r="F13"/>
    </row>
    <row r="14" spans="1:9" x14ac:dyDescent="0.3">
      <c r="A14" s="2" t="s">
        <v>14</v>
      </c>
      <c r="B14" s="10">
        <v>900</v>
      </c>
      <c r="C14" s="14">
        <v>1000</v>
      </c>
      <c r="D14" s="16">
        <v>430</v>
      </c>
      <c r="E14" s="16">
        <v>500</v>
      </c>
    </row>
    <row r="15" spans="1:9" x14ac:dyDescent="0.3">
      <c r="A15" s="2" t="s">
        <v>15</v>
      </c>
      <c r="B15" s="10">
        <v>2600</v>
      </c>
      <c r="C15" s="14">
        <v>3000</v>
      </c>
      <c r="D15" s="16">
        <v>0</v>
      </c>
      <c r="E15" s="16">
        <v>3450</v>
      </c>
    </row>
    <row r="16" spans="1:9" s="7" customFormat="1" x14ac:dyDescent="0.3">
      <c r="A16" s="6" t="s">
        <v>16</v>
      </c>
      <c r="B16" s="12">
        <v>1000</v>
      </c>
      <c r="C16" s="17">
        <v>2500</v>
      </c>
      <c r="D16" s="20">
        <v>175</v>
      </c>
      <c r="E16" s="20">
        <v>3000</v>
      </c>
      <c r="F16"/>
    </row>
    <row r="17" spans="1:6" x14ac:dyDescent="0.3">
      <c r="A17" s="2" t="s">
        <v>29</v>
      </c>
      <c r="B17" s="10">
        <v>2000</v>
      </c>
      <c r="C17" s="14">
        <v>1000</v>
      </c>
      <c r="D17" s="16">
        <v>1270</v>
      </c>
      <c r="E17" s="16">
        <v>2000</v>
      </c>
    </row>
    <row r="18" spans="1:6" x14ac:dyDescent="0.3">
      <c r="A18" s="2" t="s">
        <v>17</v>
      </c>
      <c r="B18" s="10">
        <v>500</v>
      </c>
      <c r="C18" s="14">
        <v>2000</v>
      </c>
      <c r="D18" s="16">
        <v>0</v>
      </c>
      <c r="E18" s="16">
        <v>500</v>
      </c>
    </row>
    <row r="19" spans="1:6" x14ac:dyDescent="0.3">
      <c r="A19" s="2" t="s">
        <v>18</v>
      </c>
      <c r="B19" s="10">
        <v>250</v>
      </c>
      <c r="C19" s="14">
        <v>250</v>
      </c>
      <c r="D19" s="16">
        <v>53</v>
      </c>
      <c r="E19" s="16">
        <v>150</v>
      </c>
    </row>
    <row r="20" spans="1:6" x14ac:dyDescent="0.3">
      <c r="A20" s="2" t="s">
        <v>48</v>
      </c>
      <c r="B20" s="10">
        <v>1800</v>
      </c>
      <c r="C20" s="14">
        <v>5000</v>
      </c>
      <c r="D20" s="16">
        <v>1098.75</v>
      </c>
      <c r="E20" s="16">
        <v>5000</v>
      </c>
    </row>
    <row r="21" spans="1:6" x14ac:dyDescent="0.3">
      <c r="A21" s="2" t="s">
        <v>49</v>
      </c>
      <c r="B21" s="10">
        <v>8050</v>
      </c>
      <c r="C21" s="14">
        <v>8000</v>
      </c>
      <c r="D21" s="16">
        <v>2420</v>
      </c>
      <c r="E21" s="16">
        <v>8000</v>
      </c>
    </row>
    <row r="22" spans="1:6" x14ac:dyDescent="0.3">
      <c r="A22" s="2" t="s">
        <v>50</v>
      </c>
      <c r="B22" s="10">
        <v>4500</v>
      </c>
      <c r="C22" s="14">
        <v>5000</v>
      </c>
      <c r="D22" s="16">
        <v>916.67</v>
      </c>
      <c r="E22" s="16">
        <v>5000</v>
      </c>
    </row>
    <row r="23" spans="1:6" x14ac:dyDescent="0.3">
      <c r="A23" s="2" t="s">
        <v>31</v>
      </c>
      <c r="B23" s="10">
        <v>120</v>
      </c>
      <c r="C23" s="14">
        <v>120</v>
      </c>
      <c r="D23" s="16">
        <v>0</v>
      </c>
      <c r="E23" s="16">
        <v>120</v>
      </c>
    </row>
    <row r="24" spans="1:6" s="7" customFormat="1" x14ac:dyDescent="0.3">
      <c r="A24" s="2" t="s">
        <v>51</v>
      </c>
      <c r="B24" s="12">
        <v>21105</v>
      </c>
      <c r="C24" s="17">
        <v>21500</v>
      </c>
      <c r="D24" s="20">
        <v>10412.119999999999</v>
      </c>
      <c r="E24" s="20">
        <v>21500</v>
      </c>
      <c r="F24"/>
    </row>
    <row r="25" spans="1:6" x14ac:dyDescent="0.3">
      <c r="A25" s="2" t="s">
        <v>32</v>
      </c>
      <c r="B25" s="10">
        <v>8000</v>
      </c>
      <c r="C25" s="14">
        <v>10000</v>
      </c>
      <c r="D25" s="16">
        <v>1815</v>
      </c>
      <c r="E25" s="16">
        <v>12500</v>
      </c>
    </row>
    <row r="26" spans="1:6" s="1" customFormat="1" x14ac:dyDescent="0.3">
      <c r="A26" s="2" t="s">
        <v>30</v>
      </c>
      <c r="B26" s="10">
        <v>1000</v>
      </c>
      <c r="C26" s="14">
        <v>500</v>
      </c>
      <c r="D26" s="21">
        <v>0</v>
      </c>
      <c r="E26" s="16">
        <v>500</v>
      </c>
      <c r="F26"/>
    </row>
    <row r="27" spans="1:6" s="1" customFormat="1" x14ac:dyDescent="0.3">
      <c r="A27" s="2" t="s">
        <v>39</v>
      </c>
      <c r="B27" s="10">
        <v>5000</v>
      </c>
      <c r="C27" s="14">
        <v>10000</v>
      </c>
      <c r="D27" s="16">
        <v>0</v>
      </c>
      <c r="E27" s="16">
        <v>10000</v>
      </c>
      <c r="F27"/>
    </row>
    <row r="28" spans="1:6" s="1" customFormat="1" x14ac:dyDescent="0.3">
      <c r="A28" s="2" t="s">
        <v>33</v>
      </c>
      <c r="B28" s="10">
        <v>300</v>
      </c>
      <c r="C28" s="14">
        <v>320</v>
      </c>
      <c r="D28" s="16">
        <v>0</v>
      </c>
      <c r="E28" s="16">
        <v>342.4</v>
      </c>
      <c r="F28"/>
    </row>
    <row r="29" spans="1:6" s="1" customFormat="1" x14ac:dyDescent="0.3">
      <c r="A29" s="2" t="s">
        <v>34</v>
      </c>
      <c r="B29" s="10">
        <v>1170</v>
      </c>
      <c r="C29" s="14">
        <v>1400</v>
      </c>
      <c r="D29" s="16">
        <v>594.79999999999995</v>
      </c>
      <c r="E29" s="16">
        <v>1680</v>
      </c>
      <c r="F29"/>
    </row>
    <row r="30" spans="1:6" s="1" customFormat="1" x14ac:dyDescent="0.3">
      <c r="A30" s="2" t="s">
        <v>35</v>
      </c>
      <c r="B30" s="10">
        <v>1000</v>
      </c>
      <c r="C30" s="14">
        <v>250</v>
      </c>
      <c r="D30" s="16">
        <v>0</v>
      </c>
      <c r="E30" s="16">
        <v>250</v>
      </c>
      <c r="F30"/>
    </row>
    <row r="31" spans="1:6" s="1" customFormat="1" x14ac:dyDescent="0.3">
      <c r="A31" s="2" t="s">
        <v>41</v>
      </c>
      <c r="B31" s="10"/>
      <c r="C31" s="14">
        <v>1500</v>
      </c>
      <c r="D31" s="16">
        <v>400</v>
      </c>
      <c r="E31" s="16">
        <v>0</v>
      </c>
      <c r="F31"/>
    </row>
    <row r="32" spans="1:6" x14ac:dyDescent="0.3">
      <c r="A32" s="2" t="s">
        <v>36</v>
      </c>
      <c r="B32" s="10">
        <v>150</v>
      </c>
      <c r="C32" s="14">
        <v>200</v>
      </c>
      <c r="D32" s="16">
        <v>0</v>
      </c>
      <c r="E32" s="16">
        <v>200</v>
      </c>
    </row>
    <row r="33" spans="1:6" s="7" customFormat="1" x14ac:dyDescent="0.3">
      <c r="A33" s="6" t="s">
        <v>40</v>
      </c>
      <c r="B33" s="12">
        <v>500</v>
      </c>
      <c r="C33" s="17">
        <v>500</v>
      </c>
      <c r="D33" s="20">
        <v>173.43</v>
      </c>
      <c r="E33" s="20">
        <v>500</v>
      </c>
      <c r="F33"/>
    </row>
    <row r="34" spans="1:6" s="7" customFormat="1" x14ac:dyDescent="0.3">
      <c r="A34" s="6" t="s">
        <v>37</v>
      </c>
      <c r="B34" s="12">
        <v>12500</v>
      </c>
      <c r="C34" s="17">
        <v>6500</v>
      </c>
      <c r="D34" s="20">
        <v>0</v>
      </c>
      <c r="E34" s="20">
        <v>6500</v>
      </c>
      <c r="F34"/>
    </row>
    <row r="35" spans="1:6" x14ac:dyDescent="0.3">
      <c r="A35" s="2" t="s">
        <v>38</v>
      </c>
      <c r="B35" s="10">
        <v>2000</v>
      </c>
      <c r="C35" s="14">
        <v>1000</v>
      </c>
      <c r="D35" s="16">
        <v>0</v>
      </c>
      <c r="E35" s="16">
        <v>500</v>
      </c>
    </row>
    <row r="36" spans="1:6" x14ac:dyDescent="0.3">
      <c r="A36" s="2" t="s">
        <v>19</v>
      </c>
      <c r="B36" s="10">
        <v>2500</v>
      </c>
      <c r="C36" s="14">
        <v>0</v>
      </c>
      <c r="D36" s="16">
        <v>0</v>
      </c>
      <c r="E36" s="16">
        <v>0</v>
      </c>
    </row>
    <row r="37" spans="1:6" x14ac:dyDescent="0.3">
      <c r="A37" s="2" t="s">
        <v>20</v>
      </c>
      <c r="B37" s="10">
        <v>750</v>
      </c>
      <c r="C37" s="14">
        <v>1000</v>
      </c>
      <c r="D37" s="16">
        <v>0</v>
      </c>
      <c r="E37" s="16">
        <v>1000</v>
      </c>
    </row>
    <row r="38" spans="1:6" x14ac:dyDescent="0.3">
      <c r="A38" s="2" t="s">
        <v>21</v>
      </c>
      <c r="B38" s="10">
        <v>425</v>
      </c>
      <c r="C38" s="14">
        <v>500</v>
      </c>
      <c r="D38" s="16">
        <v>0</v>
      </c>
      <c r="E38" s="16">
        <v>590</v>
      </c>
    </row>
    <row r="39" spans="1:6" x14ac:dyDescent="0.3">
      <c r="A39" s="2" t="s">
        <v>86</v>
      </c>
      <c r="B39" s="10"/>
      <c r="C39" s="24"/>
      <c r="D39" s="16"/>
      <c r="E39" s="16">
        <v>22000</v>
      </c>
    </row>
    <row r="40" spans="1:6" s="1" customFormat="1" ht="17.399999999999999" x14ac:dyDescent="0.45">
      <c r="A40" s="3" t="s">
        <v>7</v>
      </c>
      <c r="B40" s="13">
        <f>SUM(B3:B38)</f>
        <v>109577.72</v>
      </c>
      <c r="C40" s="13">
        <f t="shared" ref="C40:D40" si="0">SUM(C3:C38)</f>
        <v>117527</v>
      </c>
      <c r="D40" s="13">
        <f t="shared" si="0"/>
        <v>30682.53</v>
      </c>
      <c r="E40" s="13">
        <f>SUM(E3:E39)</f>
        <v>140430.98479999998</v>
      </c>
    </row>
    <row r="41" spans="1:6" s="1" customFormat="1" x14ac:dyDescent="0.3">
      <c r="A41" s="3"/>
      <c r="B41" s="11"/>
      <c r="C41" s="3"/>
    </row>
    <row r="42" spans="1:6" s="5" customFormat="1" x14ac:dyDescent="0.3">
      <c r="A42" s="4" t="s">
        <v>0</v>
      </c>
      <c r="C42" s="32"/>
      <c r="D42" s="33"/>
    </row>
    <row r="43" spans="1:6" x14ac:dyDescent="0.3">
      <c r="B43" s="10"/>
      <c r="C43" s="14"/>
      <c r="E43" s="16"/>
    </row>
    <row r="44" spans="1:6" x14ac:dyDescent="0.3">
      <c r="A44" s="2" t="s">
        <v>2</v>
      </c>
      <c r="B44" s="10">
        <v>109582.72</v>
      </c>
      <c r="C44" s="14">
        <v>117527</v>
      </c>
      <c r="D44" s="14">
        <v>117527</v>
      </c>
      <c r="E44" s="16">
        <f>E40-E37-E33-5450</f>
        <v>133480.98479999998</v>
      </c>
    </row>
    <row r="45" spans="1:6" x14ac:dyDescent="0.3">
      <c r="A45" s="2" t="s">
        <v>1</v>
      </c>
      <c r="B45" s="10">
        <v>50</v>
      </c>
      <c r="C45" s="14">
        <v>0</v>
      </c>
      <c r="D45" s="16">
        <v>38.44</v>
      </c>
      <c r="E45" s="10">
        <v>50</v>
      </c>
    </row>
    <row r="46" spans="1:6" x14ac:dyDescent="0.3">
      <c r="A46" s="2" t="s">
        <v>3</v>
      </c>
      <c r="B46" s="10">
        <v>2500</v>
      </c>
      <c r="C46" s="14">
        <v>2500</v>
      </c>
      <c r="D46" s="16">
        <v>2037</v>
      </c>
      <c r="E46" s="10">
        <v>2500</v>
      </c>
    </row>
    <row r="47" spans="1:6" x14ac:dyDescent="0.3">
      <c r="A47" s="2" t="s">
        <v>4</v>
      </c>
      <c r="B47" s="10">
        <v>52</v>
      </c>
      <c r="C47" s="14">
        <v>52</v>
      </c>
      <c r="D47" s="16">
        <v>52</v>
      </c>
      <c r="E47" s="10">
        <v>52</v>
      </c>
    </row>
    <row r="48" spans="1:6" x14ac:dyDescent="0.3">
      <c r="A48" s="2" t="s">
        <v>5</v>
      </c>
      <c r="B48" s="10">
        <v>419</v>
      </c>
      <c r="C48" s="14">
        <v>419</v>
      </c>
      <c r="D48" s="16"/>
      <c r="E48" s="10">
        <v>419</v>
      </c>
    </row>
    <row r="49" spans="1:5" x14ac:dyDescent="0.3">
      <c r="A49" s="2" t="s">
        <v>6</v>
      </c>
      <c r="B49" s="10">
        <v>1179</v>
      </c>
      <c r="C49" s="14">
        <v>1179</v>
      </c>
      <c r="D49" s="16"/>
      <c r="E49" s="10">
        <v>1179</v>
      </c>
    </row>
    <row r="50" spans="1:5" x14ac:dyDescent="0.3">
      <c r="A50" s="2" t="s">
        <v>22</v>
      </c>
      <c r="B50" s="10">
        <v>1250</v>
      </c>
      <c r="C50" s="14">
        <v>1250</v>
      </c>
      <c r="D50" s="16"/>
      <c r="E50" s="10">
        <v>1250</v>
      </c>
    </row>
    <row r="51" spans="1:5" x14ac:dyDescent="0.3">
      <c r="A51" s="2" t="s">
        <v>46</v>
      </c>
      <c r="B51" s="10">
        <v>0</v>
      </c>
      <c r="C51" s="10">
        <v>0</v>
      </c>
      <c r="D51" s="16">
        <v>1229.07</v>
      </c>
      <c r="E51" s="10">
        <v>0</v>
      </c>
    </row>
    <row r="52" spans="1:5" x14ac:dyDescent="0.3">
      <c r="A52" s="2" t="s">
        <v>47</v>
      </c>
      <c r="B52" s="10">
        <v>0</v>
      </c>
      <c r="C52" s="10">
        <v>0</v>
      </c>
      <c r="D52" s="16">
        <v>500</v>
      </c>
      <c r="E52" s="10">
        <v>0</v>
      </c>
    </row>
    <row r="53" spans="1:5" s="1" customFormat="1" x14ac:dyDescent="0.3">
      <c r="A53" s="3" t="s">
        <v>7</v>
      </c>
      <c r="B53" s="11">
        <f>SUM(B44:B52)</f>
        <v>115032.72</v>
      </c>
      <c r="C53" s="11">
        <f t="shared" ref="C53:E53" si="1">SUM(C44:C52)</f>
        <v>122927</v>
      </c>
      <c r="D53" s="15">
        <f t="shared" si="1"/>
        <v>121383.51000000001</v>
      </c>
      <c r="E53" s="15">
        <f t="shared" si="1"/>
        <v>138930.98479999998</v>
      </c>
    </row>
    <row r="54" spans="1:5" x14ac:dyDescent="0.3">
      <c r="A54" s="2"/>
      <c r="B54" s="10"/>
      <c r="C54" s="14"/>
      <c r="D54" s="16"/>
      <c r="E54" s="16"/>
    </row>
    <row r="55" spans="1:5" x14ac:dyDescent="0.3">
      <c r="A55" s="2"/>
    </row>
    <row r="56" spans="1:5" x14ac:dyDescent="0.3">
      <c r="A56" s="2"/>
    </row>
    <row r="57" spans="1:5" x14ac:dyDescent="0.3">
      <c r="A57" s="2"/>
    </row>
    <row r="58" spans="1:5" x14ac:dyDescent="0.3">
      <c r="A58" s="2"/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&amp;CRoade Parish Council Draft Budget 2019/2020</oddHeader>
  </headerFooter>
  <rowBreaks count="1" manualBreakCount="1">
    <brk id="2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C4F03-357C-45A6-AF6A-96A9E40ACED9}">
  <dimension ref="A1:Q61"/>
  <sheetViews>
    <sheetView tabSelected="1" zoomScaleNormal="100" workbookViewId="0">
      <selection activeCell="P1" sqref="P1:P1048576"/>
    </sheetView>
  </sheetViews>
  <sheetFormatPr defaultRowHeight="14.4" x14ac:dyDescent="0.3"/>
  <cols>
    <col min="1" max="1" width="29" customWidth="1"/>
    <col min="2" max="2" width="24.44140625" style="31" bestFit="1" customWidth="1"/>
    <col min="3" max="3" width="11.5546875" bestFit="1" customWidth="1"/>
    <col min="4" max="4" width="12" bestFit="1" customWidth="1"/>
    <col min="5" max="5" width="13" bestFit="1" customWidth="1"/>
    <col min="6" max="6" width="12.109375" customWidth="1"/>
    <col min="7" max="14" width="11.109375" bestFit="1" customWidth="1"/>
    <col min="15" max="15" width="20.109375" bestFit="1" customWidth="1"/>
    <col min="16" max="16" width="22.88671875" customWidth="1"/>
  </cols>
  <sheetData>
    <row r="1" spans="1:16" ht="15.6" x14ac:dyDescent="0.3">
      <c r="A1" s="3" t="s">
        <v>8</v>
      </c>
      <c r="B1" s="23" t="s">
        <v>52</v>
      </c>
      <c r="C1" s="1" t="s">
        <v>53</v>
      </c>
      <c r="D1" s="1" t="s">
        <v>54</v>
      </c>
      <c r="E1" s="1" t="s">
        <v>55</v>
      </c>
      <c r="F1" s="1" t="s">
        <v>56</v>
      </c>
      <c r="G1" s="1" t="s">
        <v>57</v>
      </c>
      <c r="H1" s="1" t="s">
        <v>58</v>
      </c>
      <c r="I1" s="1" t="s">
        <v>59</v>
      </c>
      <c r="J1" s="1" t="s">
        <v>60</v>
      </c>
      <c r="K1" s="1" t="s">
        <v>61</v>
      </c>
      <c r="L1" s="1" t="s">
        <v>62</v>
      </c>
      <c r="M1" s="1" t="s">
        <v>63</v>
      </c>
      <c r="N1" s="1" t="s">
        <v>64</v>
      </c>
      <c r="O1" s="1" t="s">
        <v>72</v>
      </c>
      <c r="P1" s="1" t="s">
        <v>66</v>
      </c>
    </row>
    <row r="2" spans="1:16" ht="15.6" x14ac:dyDescent="0.3">
      <c r="A2" s="3"/>
      <c r="B2" s="23"/>
      <c r="O2" s="1" t="s">
        <v>73</v>
      </c>
    </row>
    <row r="3" spans="1:16" ht="15.6" x14ac:dyDescent="0.3">
      <c r="A3" s="2" t="s">
        <v>23</v>
      </c>
      <c r="B3" s="16">
        <v>16248</v>
      </c>
      <c r="C3" s="25">
        <v>1679.68</v>
      </c>
      <c r="D3" s="25">
        <v>1377.55</v>
      </c>
      <c r="E3" s="25">
        <v>1592.74</v>
      </c>
      <c r="F3">
        <v>1522.31</v>
      </c>
      <c r="O3">
        <f t="shared" ref="O3:O37" si="0">SUM(C3:N3)</f>
        <v>6172.2800000000007</v>
      </c>
      <c r="P3" s="8">
        <f t="shared" ref="P3:P39" si="1">B3-O3</f>
        <v>10075.719999999999</v>
      </c>
    </row>
    <row r="4" spans="1:16" ht="15.6" x14ac:dyDescent="0.3">
      <c r="A4" s="2" t="s">
        <v>24</v>
      </c>
      <c r="B4" s="24">
        <v>4339</v>
      </c>
      <c r="C4" s="25">
        <v>121.87</v>
      </c>
      <c r="D4" s="25">
        <v>150</v>
      </c>
      <c r="E4" s="25">
        <v>0</v>
      </c>
      <c r="F4" s="25">
        <v>0</v>
      </c>
      <c r="O4">
        <f t="shared" si="0"/>
        <v>271.87</v>
      </c>
      <c r="P4" s="8">
        <f t="shared" si="1"/>
        <v>4067.13</v>
      </c>
    </row>
    <row r="5" spans="1:16" ht="15.6" x14ac:dyDescent="0.3">
      <c r="A5" s="2" t="s">
        <v>74</v>
      </c>
      <c r="B5" s="24">
        <v>6100</v>
      </c>
      <c r="C5" s="25">
        <v>354.73</v>
      </c>
      <c r="D5" s="25">
        <v>549.41</v>
      </c>
      <c r="E5" s="25">
        <v>344.18</v>
      </c>
      <c r="F5">
        <v>482.2</v>
      </c>
      <c r="O5">
        <f t="shared" si="0"/>
        <v>1730.52</v>
      </c>
      <c r="P5" s="8">
        <f t="shared" si="1"/>
        <v>4369.4799999999996</v>
      </c>
    </row>
    <row r="6" spans="1:16" ht="15.6" x14ac:dyDescent="0.3">
      <c r="A6" s="2" t="s">
        <v>26</v>
      </c>
      <c r="B6" s="24">
        <v>100</v>
      </c>
      <c r="C6" s="25">
        <v>8.64</v>
      </c>
      <c r="D6" s="25">
        <v>0</v>
      </c>
      <c r="E6" s="25">
        <v>0</v>
      </c>
      <c r="F6" s="25">
        <v>0</v>
      </c>
      <c r="O6">
        <f t="shared" si="0"/>
        <v>8.64</v>
      </c>
      <c r="P6" s="8">
        <f t="shared" si="1"/>
        <v>91.36</v>
      </c>
    </row>
    <row r="7" spans="1:16" ht="15.6" x14ac:dyDescent="0.3">
      <c r="A7" s="2" t="s">
        <v>75</v>
      </c>
      <c r="B7" s="24">
        <v>500</v>
      </c>
      <c r="C7" s="25">
        <v>123</v>
      </c>
      <c r="D7" s="25">
        <v>0</v>
      </c>
      <c r="E7" s="25">
        <v>151</v>
      </c>
      <c r="F7" s="25">
        <v>0</v>
      </c>
      <c r="O7">
        <f t="shared" si="0"/>
        <v>274</v>
      </c>
      <c r="P7" s="8">
        <f t="shared" si="1"/>
        <v>226</v>
      </c>
    </row>
    <row r="8" spans="1:16" ht="15.6" x14ac:dyDescent="0.3">
      <c r="A8" s="2" t="s">
        <v>27</v>
      </c>
      <c r="B8" s="24">
        <v>1500</v>
      </c>
      <c r="C8" s="25">
        <v>136.83000000000001</v>
      </c>
      <c r="D8" s="25">
        <v>173.49</v>
      </c>
      <c r="E8" s="25">
        <v>136.19</v>
      </c>
      <c r="F8" s="25">
        <v>160.81</v>
      </c>
      <c r="O8">
        <f t="shared" si="0"/>
        <v>607.32000000000005</v>
      </c>
      <c r="P8" s="8">
        <f t="shared" si="1"/>
        <v>892.68</v>
      </c>
    </row>
    <row r="9" spans="1:16" ht="15.6" x14ac:dyDescent="0.3">
      <c r="A9" s="2" t="s">
        <v>9</v>
      </c>
      <c r="B9" s="24">
        <v>500</v>
      </c>
      <c r="C9" s="25">
        <v>118.9</v>
      </c>
      <c r="D9" s="25">
        <v>4.33</v>
      </c>
      <c r="E9" s="25">
        <v>0</v>
      </c>
      <c r="F9" s="25">
        <v>0</v>
      </c>
      <c r="O9">
        <f t="shared" si="0"/>
        <v>123.23</v>
      </c>
      <c r="P9" s="8">
        <f t="shared" si="1"/>
        <v>376.77</v>
      </c>
    </row>
    <row r="10" spans="1:16" ht="15.6" x14ac:dyDescent="0.3">
      <c r="A10" s="2" t="s">
        <v>10</v>
      </c>
      <c r="B10" s="24">
        <v>2000</v>
      </c>
      <c r="C10" s="25">
        <v>0</v>
      </c>
      <c r="D10" s="25">
        <v>0</v>
      </c>
      <c r="E10" s="25">
        <v>0</v>
      </c>
      <c r="F10" s="25">
        <v>450</v>
      </c>
      <c r="O10">
        <f t="shared" si="0"/>
        <v>450</v>
      </c>
      <c r="P10" s="8">
        <f t="shared" si="1"/>
        <v>1550</v>
      </c>
    </row>
    <row r="11" spans="1:16" ht="15.6" x14ac:dyDescent="0.3">
      <c r="A11" s="2" t="s">
        <v>11</v>
      </c>
      <c r="B11" s="24">
        <v>500</v>
      </c>
      <c r="C11" s="25">
        <v>11.99</v>
      </c>
      <c r="D11" s="25">
        <v>0</v>
      </c>
      <c r="E11" s="25">
        <v>11.99</v>
      </c>
      <c r="F11" s="25">
        <v>91.89</v>
      </c>
      <c r="O11">
        <f t="shared" si="0"/>
        <v>115.87</v>
      </c>
      <c r="P11" s="8">
        <f t="shared" si="1"/>
        <v>384.13</v>
      </c>
    </row>
    <row r="12" spans="1:16" ht="15.6" x14ac:dyDescent="0.3">
      <c r="A12" s="2" t="s">
        <v>12</v>
      </c>
      <c r="B12" s="24">
        <v>700</v>
      </c>
      <c r="C12" s="25">
        <v>42.75</v>
      </c>
      <c r="D12" s="25">
        <v>43.6</v>
      </c>
      <c r="E12" s="25">
        <v>51.96</v>
      </c>
      <c r="F12" s="25">
        <v>49.33</v>
      </c>
      <c r="O12">
        <f t="shared" si="0"/>
        <v>187.64</v>
      </c>
      <c r="P12" s="8">
        <f t="shared" si="1"/>
        <v>512.36</v>
      </c>
    </row>
    <row r="13" spans="1:16" ht="15.6" x14ac:dyDescent="0.3">
      <c r="A13" s="2" t="s">
        <v>13</v>
      </c>
      <c r="B13" s="24">
        <v>2000</v>
      </c>
      <c r="C13" s="25">
        <v>982.39</v>
      </c>
      <c r="D13" s="25">
        <v>0</v>
      </c>
      <c r="E13" s="25">
        <v>0</v>
      </c>
      <c r="O13">
        <f t="shared" si="0"/>
        <v>982.39</v>
      </c>
      <c r="P13" s="8">
        <f t="shared" si="1"/>
        <v>1017.61</v>
      </c>
    </row>
    <row r="14" spans="1:16" ht="15.6" x14ac:dyDescent="0.3">
      <c r="A14" s="2" t="s">
        <v>14</v>
      </c>
      <c r="B14" s="24">
        <v>1000</v>
      </c>
      <c r="C14" s="25">
        <v>430</v>
      </c>
      <c r="D14" s="25">
        <v>0</v>
      </c>
      <c r="E14" s="25">
        <v>0</v>
      </c>
      <c r="F14" s="25">
        <v>0</v>
      </c>
      <c r="O14">
        <f t="shared" si="0"/>
        <v>430</v>
      </c>
      <c r="P14" s="8">
        <f t="shared" si="1"/>
        <v>570</v>
      </c>
    </row>
    <row r="15" spans="1:16" ht="15.6" x14ac:dyDescent="0.3">
      <c r="A15" s="2" t="s">
        <v>15</v>
      </c>
      <c r="B15" s="24">
        <v>3000</v>
      </c>
      <c r="C15" s="25">
        <v>0</v>
      </c>
      <c r="D15" s="25">
        <v>0</v>
      </c>
      <c r="E15" s="25">
        <v>0</v>
      </c>
      <c r="F15" s="25">
        <v>0</v>
      </c>
      <c r="O15">
        <f t="shared" si="0"/>
        <v>0</v>
      </c>
      <c r="P15" s="8">
        <f t="shared" si="1"/>
        <v>3000</v>
      </c>
    </row>
    <row r="16" spans="1:16" ht="15.6" x14ac:dyDescent="0.3">
      <c r="A16" s="2" t="s">
        <v>16</v>
      </c>
      <c r="B16" s="24">
        <v>2500</v>
      </c>
      <c r="C16" s="25">
        <v>175</v>
      </c>
      <c r="D16" s="25">
        <v>0</v>
      </c>
      <c r="E16" s="25">
        <v>0</v>
      </c>
      <c r="F16" s="25">
        <v>0</v>
      </c>
      <c r="O16">
        <f t="shared" si="0"/>
        <v>175</v>
      </c>
      <c r="P16" s="8">
        <f t="shared" si="1"/>
        <v>2325</v>
      </c>
    </row>
    <row r="17" spans="1:16" ht="15.6" x14ac:dyDescent="0.3">
      <c r="A17" s="2" t="s">
        <v>76</v>
      </c>
      <c r="B17" s="24">
        <v>1000</v>
      </c>
      <c r="C17" s="25">
        <v>0</v>
      </c>
      <c r="D17" s="25">
        <v>0</v>
      </c>
      <c r="E17" s="25">
        <v>250</v>
      </c>
      <c r="F17" s="25">
        <v>1020</v>
      </c>
      <c r="O17">
        <f t="shared" si="0"/>
        <v>1270</v>
      </c>
      <c r="P17" s="8">
        <f t="shared" si="1"/>
        <v>-270</v>
      </c>
    </row>
    <row r="18" spans="1:16" ht="15.6" x14ac:dyDescent="0.3">
      <c r="A18" s="2" t="s">
        <v>17</v>
      </c>
      <c r="B18" s="24">
        <v>2000</v>
      </c>
      <c r="C18" s="25">
        <v>0</v>
      </c>
      <c r="D18" s="25">
        <v>0</v>
      </c>
      <c r="E18" s="25">
        <v>0</v>
      </c>
      <c r="F18" s="25">
        <v>0</v>
      </c>
      <c r="O18">
        <f t="shared" si="0"/>
        <v>0</v>
      </c>
      <c r="P18" s="8">
        <f t="shared" si="1"/>
        <v>2000</v>
      </c>
    </row>
    <row r="19" spans="1:16" ht="15.6" x14ac:dyDescent="0.3">
      <c r="A19" s="2" t="s">
        <v>18</v>
      </c>
      <c r="B19" s="24">
        <v>250</v>
      </c>
      <c r="C19" s="25">
        <v>0</v>
      </c>
      <c r="D19" s="25">
        <v>50</v>
      </c>
      <c r="E19" s="25">
        <v>0</v>
      </c>
      <c r="F19" s="25">
        <v>3</v>
      </c>
      <c r="O19">
        <f t="shared" si="0"/>
        <v>53</v>
      </c>
      <c r="P19" s="8">
        <f t="shared" si="1"/>
        <v>197</v>
      </c>
    </row>
    <row r="20" spans="1:16" ht="15.6" x14ac:dyDescent="0.3">
      <c r="A20" s="2" t="s">
        <v>48</v>
      </c>
      <c r="B20" s="24">
        <v>5000</v>
      </c>
      <c r="C20" s="28">
        <v>48.75</v>
      </c>
      <c r="D20" s="28">
        <v>217.5</v>
      </c>
      <c r="E20" s="25">
        <v>337.5</v>
      </c>
      <c r="F20" s="25">
        <v>495</v>
      </c>
      <c r="O20">
        <f t="shared" si="0"/>
        <v>1098.75</v>
      </c>
      <c r="P20" s="8">
        <f t="shared" si="1"/>
        <v>3901.25</v>
      </c>
    </row>
    <row r="21" spans="1:16" ht="15.6" x14ac:dyDescent="0.3">
      <c r="A21" s="2" t="s">
        <v>49</v>
      </c>
      <c r="B21" s="24">
        <v>8000</v>
      </c>
      <c r="C21" s="25">
        <v>250</v>
      </c>
      <c r="D21" s="25">
        <v>1170</v>
      </c>
      <c r="E21" s="25">
        <v>500</v>
      </c>
      <c r="F21" s="25">
        <v>500</v>
      </c>
      <c r="O21">
        <f>SUM(C21:N21)</f>
        <v>2420</v>
      </c>
      <c r="P21" s="8">
        <f t="shared" si="1"/>
        <v>5580</v>
      </c>
    </row>
    <row r="22" spans="1:16" ht="15.6" x14ac:dyDescent="0.3">
      <c r="A22" s="2" t="s">
        <v>50</v>
      </c>
      <c r="B22" s="24">
        <v>5000</v>
      </c>
      <c r="C22" s="25">
        <v>0</v>
      </c>
      <c r="D22" s="25">
        <v>916.67</v>
      </c>
      <c r="E22" s="25">
        <v>0</v>
      </c>
      <c r="F22" s="25">
        <v>0</v>
      </c>
      <c r="O22">
        <f t="shared" si="0"/>
        <v>916.67</v>
      </c>
      <c r="P22" s="8">
        <f t="shared" si="1"/>
        <v>4083.33</v>
      </c>
    </row>
    <row r="23" spans="1:16" ht="15.6" x14ac:dyDescent="0.3">
      <c r="A23" s="2" t="s">
        <v>77</v>
      </c>
      <c r="B23" s="24">
        <v>120</v>
      </c>
      <c r="C23" s="25">
        <v>0</v>
      </c>
      <c r="D23" s="25">
        <v>0</v>
      </c>
      <c r="E23" s="25">
        <v>0</v>
      </c>
      <c r="F23" s="25">
        <v>0</v>
      </c>
      <c r="O23">
        <f t="shared" si="0"/>
        <v>0</v>
      </c>
      <c r="P23" s="8">
        <f t="shared" si="1"/>
        <v>120</v>
      </c>
    </row>
    <row r="24" spans="1:16" ht="15.6" x14ac:dyDescent="0.3">
      <c r="A24" s="2" t="s">
        <v>51</v>
      </c>
      <c r="B24" s="24">
        <v>21500</v>
      </c>
      <c r="C24" s="25">
        <v>2357.38</v>
      </c>
      <c r="D24" s="25">
        <v>2803.35</v>
      </c>
      <c r="E24" s="25">
        <v>2813.02</v>
      </c>
      <c r="F24" s="25">
        <v>2438.37</v>
      </c>
      <c r="O24">
        <f t="shared" si="0"/>
        <v>10412.119999999999</v>
      </c>
      <c r="P24" s="8">
        <f t="shared" si="1"/>
        <v>11087.880000000001</v>
      </c>
    </row>
    <row r="25" spans="1:16" ht="15.6" x14ac:dyDescent="0.3">
      <c r="A25" s="2" t="s">
        <v>78</v>
      </c>
      <c r="B25" s="24">
        <v>10000</v>
      </c>
      <c r="C25" s="25">
        <v>690</v>
      </c>
      <c r="D25" s="25">
        <v>285</v>
      </c>
      <c r="E25" s="25">
        <v>258.75</v>
      </c>
      <c r="F25">
        <v>581.25</v>
      </c>
      <c r="O25">
        <f t="shared" si="0"/>
        <v>1815</v>
      </c>
      <c r="P25" s="8">
        <f t="shared" si="1"/>
        <v>8185</v>
      </c>
    </row>
    <row r="26" spans="1:16" ht="15.6" x14ac:dyDescent="0.3">
      <c r="A26" s="2" t="s">
        <v>30</v>
      </c>
      <c r="B26" s="24">
        <v>500</v>
      </c>
      <c r="C26" s="25">
        <v>0</v>
      </c>
      <c r="D26" s="25">
        <v>0</v>
      </c>
      <c r="E26" s="25">
        <v>0</v>
      </c>
      <c r="F26" s="25">
        <v>0</v>
      </c>
      <c r="O26">
        <f t="shared" si="0"/>
        <v>0</v>
      </c>
      <c r="P26" s="8">
        <f t="shared" si="1"/>
        <v>500</v>
      </c>
    </row>
    <row r="27" spans="1:16" ht="15.6" x14ac:dyDescent="0.3">
      <c r="A27" s="2" t="s">
        <v>79</v>
      </c>
      <c r="B27" s="24">
        <v>10000</v>
      </c>
      <c r="C27" s="25">
        <v>0</v>
      </c>
      <c r="D27" s="25">
        <v>0</v>
      </c>
      <c r="E27" s="25">
        <v>0</v>
      </c>
      <c r="F27" s="25">
        <v>0</v>
      </c>
      <c r="O27">
        <f t="shared" si="0"/>
        <v>0</v>
      </c>
      <c r="P27" s="8">
        <f t="shared" si="1"/>
        <v>10000</v>
      </c>
    </row>
    <row r="28" spans="1:16" ht="15.6" x14ac:dyDescent="0.3">
      <c r="A28" s="2" t="s">
        <v>80</v>
      </c>
      <c r="B28" s="24">
        <v>320</v>
      </c>
      <c r="C28" s="25">
        <v>0</v>
      </c>
      <c r="D28" s="25">
        <v>0</v>
      </c>
      <c r="E28" s="25">
        <v>0</v>
      </c>
      <c r="F28" s="25">
        <v>0</v>
      </c>
      <c r="O28">
        <f t="shared" si="0"/>
        <v>0</v>
      </c>
      <c r="P28" s="8">
        <f t="shared" si="1"/>
        <v>320</v>
      </c>
    </row>
    <row r="29" spans="1:16" ht="15.6" x14ac:dyDescent="0.3">
      <c r="A29" s="2" t="s">
        <v>81</v>
      </c>
      <c r="B29" s="24">
        <v>1400</v>
      </c>
      <c r="C29" s="25">
        <v>0</v>
      </c>
      <c r="D29" s="25">
        <v>267.2</v>
      </c>
      <c r="E29" s="25">
        <v>148.4</v>
      </c>
      <c r="F29" s="25">
        <v>179.2</v>
      </c>
      <c r="O29">
        <f t="shared" si="0"/>
        <v>594.79999999999995</v>
      </c>
      <c r="P29" s="8">
        <f t="shared" si="1"/>
        <v>805.2</v>
      </c>
    </row>
    <row r="30" spans="1:16" ht="15.6" x14ac:dyDescent="0.3">
      <c r="A30" s="2" t="s">
        <v>82</v>
      </c>
      <c r="B30" s="24">
        <v>250</v>
      </c>
      <c r="C30" s="25">
        <v>0</v>
      </c>
      <c r="D30" s="25">
        <v>0</v>
      </c>
      <c r="E30" s="25">
        <v>0</v>
      </c>
      <c r="F30" s="25">
        <v>0</v>
      </c>
      <c r="O30">
        <f t="shared" si="0"/>
        <v>0</v>
      </c>
      <c r="P30" s="8">
        <f t="shared" si="1"/>
        <v>250</v>
      </c>
    </row>
    <row r="31" spans="1:16" ht="15.6" x14ac:dyDescent="0.3">
      <c r="A31" s="2" t="s">
        <v>41</v>
      </c>
      <c r="B31" s="24">
        <v>1500</v>
      </c>
      <c r="C31" s="25">
        <v>100</v>
      </c>
      <c r="D31" s="25">
        <v>100</v>
      </c>
      <c r="E31" s="25">
        <v>100</v>
      </c>
      <c r="F31" s="25">
        <v>100</v>
      </c>
      <c r="O31">
        <f t="shared" si="0"/>
        <v>400</v>
      </c>
      <c r="P31" s="8">
        <f t="shared" si="1"/>
        <v>1100</v>
      </c>
    </row>
    <row r="32" spans="1:16" ht="15.6" x14ac:dyDescent="0.3">
      <c r="A32" s="2" t="s">
        <v>83</v>
      </c>
      <c r="B32" s="24">
        <v>200</v>
      </c>
      <c r="C32" s="25">
        <v>0</v>
      </c>
      <c r="D32" s="25">
        <v>0</v>
      </c>
      <c r="E32" s="25">
        <v>0</v>
      </c>
      <c r="F32" s="25">
        <v>0</v>
      </c>
      <c r="O32">
        <f t="shared" si="0"/>
        <v>0</v>
      </c>
      <c r="P32" s="8">
        <f t="shared" si="1"/>
        <v>200</v>
      </c>
    </row>
    <row r="33" spans="1:17" ht="15.6" x14ac:dyDescent="0.3">
      <c r="A33" s="2" t="s">
        <v>84</v>
      </c>
      <c r="B33" s="24">
        <v>500</v>
      </c>
      <c r="C33" s="25">
        <v>0</v>
      </c>
      <c r="D33" s="25">
        <v>0</v>
      </c>
      <c r="E33" s="25">
        <v>0</v>
      </c>
      <c r="F33" s="25">
        <v>173.43</v>
      </c>
      <c r="O33">
        <f t="shared" si="0"/>
        <v>173.43</v>
      </c>
      <c r="P33" s="8">
        <f t="shared" si="1"/>
        <v>326.57</v>
      </c>
    </row>
    <row r="34" spans="1:17" ht="15.6" x14ac:dyDescent="0.3">
      <c r="A34" s="6" t="s">
        <v>37</v>
      </c>
      <c r="B34" s="17">
        <v>6500</v>
      </c>
      <c r="C34" s="25"/>
      <c r="D34" s="25"/>
      <c r="E34" s="25"/>
      <c r="F34" s="25"/>
      <c r="P34" s="8"/>
    </row>
    <row r="35" spans="1:17" ht="15.6" x14ac:dyDescent="0.3">
      <c r="A35" s="2" t="s">
        <v>38</v>
      </c>
      <c r="B35" s="14">
        <v>1000</v>
      </c>
      <c r="C35" s="25"/>
      <c r="D35" s="25"/>
      <c r="E35" s="25"/>
      <c r="F35" s="25"/>
      <c r="P35" s="8"/>
    </row>
    <row r="36" spans="1:17" ht="15.6" x14ac:dyDescent="0.3">
      <c r="A36" s="2" t="s">
        <v>21</v>
      </c>
      <c r="B36" s="24">
        <v>500</v>
      </c>
      <c r="C36" s="25">
        <v>0</v>
      </c>
      <c r="D36" s="25">
        <v>0</v>
      </c>
      <c r="E36" s="25">
        <v>0</v>
      </c>
      <c r="F36" s="25">
        <v>0</v>
      </c>
      <c r="O36">
        <f t="shared" si="0"/>
        <v>0</v>
      </c>
      <c r="P36" s="8">
        <f t="shared" si="1"/>
        <v>500</v>
      </c>
    </row>
    <row r="37" spans="1:17" ht="15.6" x14ac:dyDescent="0.3">
      <c r="A37" s="2" t="s">
        <v>85</v>
      </c>
      <c r="B37" s="24">
        <v>1000</v>
      </c>
      <c r="C37" s="25">
        <v>0</v>
      </c>
      <c r="D37" s="25">
        <v>0</v>
      </c>
      <c r="E37" s="25">
        <v>0</v>
      </c>
      <c r="F37" s="25">
        <v>0</v>
      </c>
      <c r="O37">
        <f t="shared" si="0"/>
        <v>0</v>
      </c>
      <c r="P37" s="8">
        <f t="shared" si="1"/>
        <v>1000</v>
      </c>
    </row>
    <row r="38" spans="1:17" ht="15.6" x14ac:dyDescent="0.3">
      <c r="A38" s="2" t="s">
        <v>86</v>
      </c>
      <c r="B38" s="24"/>
      <c r="C38" s="25">
        <v>0</v>
      </c>
      <c r="D38" s="25">
        <v>0</v>
      </c>
      <c r="E38" s="25">
        <v>0</v>
      </c>
      <c r="F38" s="25">
        <v>0</v>
      </c>
      <c r="P38" s="8"/>
    </row>
    <row r="39" spans="1:17" s="1" customFormat="1" ht="15.6" x14ac:dyDescent="0.3">
      <c r="A39" s="3" t="s">
        <v>7</v>
      </c>
      <c r="B39" s="26">
        <f>SUM(B3:B38)</f>
        <v>117527</v>
      </c>
      <c r="C39" s="29">
        <f>SUM(C3:C37)</f>
        <v>7631.91</v>
      </c>
      <c r="D39" s="29">
        <f>SUM(D3:D37)</f>
        <v>8108.0999999999995</v>
      </c>
      <c r="E39" s="29">
        <f t="shared" ref="E39:N39" si="2">SUM(E3:E37)</f>
        <v>6695.73</v>
      </c>
      <c r="F39" s="26">
        <f t="shared" si="2"/>
        <v>8246.7899999999991</v>
      </c>
      <c r="G39" s="26">
        <f t="shared" si="2"/>
        <v>0</v>
      </c>
      <c r="H39" s="26">
        <f t="shared" si="2"/>
        <v>0</v>
      </c>
      <c r="I39" s="26">
        <f t="shared" si="2"/>
        <v>0</v>
      </c>
      <c r="J39" s="26">
        <f t="shared" si="2"/>
        <v>0</v>
      </c>
      <c r="K39" s="26">
        <f t="shared" si="2"/>
        <v>0</v>
      </c>
      <c r="L39" s="26">
        <f t="shared" si="2"/>
        <v>0</v>
      </c>
      <c r="M39" s="26">
        <f t="shared" si="2"/>
        <v>0</v>
      </c>
      <c r="N39" s="26">
        <f t="shared" si="2"/>
        <v>0</v>
      </c>
      <c r="O39" s="26">
        <f>SUM(O3:O37)</f>
        <v>30682.53</v>
      </c>
      <c r="P39" s="8">
        <f t="shared" si="1"/>
        <v>86844.47</v>
      </c>
      <c r="Q39"/>
    </row>
    <row r="40" spans="1:17" x14ac:dyDescent="0.3">
      <c r="B40"/>
    </row>
    <row r="41" spans="1:17" s="1" customFormat="1" ht="15" customHeight="1" x14ac:dyDescent="0.3">
      <c r="A41" s="22" t="s">
        <v>0</v>
      </c>
      <c r="B41" s="23" t="s">
        <v>52</v>
      </c>
      <c r="C41" s="1" t="s">
        <v>53</v>
      </c>
      <c r="D41" s="1" t="s">
        <v>54</v>
      </c>
      <c r="E41" s="1" t="s">
        <v>55</v>
      </c>
      <c r="F41" s="1" t="s">
        <v>56</v>
      </c>
      <c r="G41" s="1" t="s">
        <v>57</v>
      </c>
      <c r="H41" s="1" t="s">
        <v>58</v>
      </c>
      <c r="I41" s="1" t="s">
        <v>59</v>
      </c>
      <c r="J41" s="1" t="s">
        <v>60</v>
      </c>
      <c r="K41" s="1" t="s">
        <v>61</v>
      </c>
      <c r="L41" s="1" t="s">
        <v>62</v>
      </c>
      <c r="M41" s="1" t="s">
        <v>63</v>
      </c>
      <c r="N41" s="1" t="s">
        <v>64</v>
      </c>
      <c r="O41" s="1" t="s">
        <v>65</v>
      </c>
      <c r="P41" s="1" t="s">
        <v>66</v>
      </c>
    </row>
    <row r="42" spans="1:17" ht="15.6" x14ac:dyDescent="0.3">
      <c r="A42" s="2"/>
      <c r="B42" s="24"/>
      <c r="O42" s="1" t="s">
        <v>67</v>
      </c>
    </row>
    <row r="43" spans="1:17" ht="15.6" x14ac:dyDescent="0.3">
      <c r="A43" s="2" t="s">
        <v>1</v>
      </c>
      <c r="B43" s="24">
        <v>50</v>
      </c>
      <c r="C43">
        <v>30.34</v>
      </c>
      <c r="D43" s="25">
        <v>8.1</v>
      </c>
      <c r="O43">
        <f>SUM(C43:N43)</f>
        <v>38.44</v>
      </c>
      <c r="P43" s="8">
        <f>B43-O43</f>
        <v>11.560000000000002</v>
      </c>
    </row>
    <row r="44" spans="1:17" ht="15.6" x14ac:dyDescent="0.3">
      <c r="A44" s="2" t="s">
        <v>2</v>
      </c>
      <c r="B44" s="24">
        <v>117527</v>
      </c>
      <c r="C44" s="25">
        <v>58763</v>
      </c>
      <c r="D44">
        <v>0</v>
      </c>
      <c r="O44">
        <f t="shared" ref="O44:O52" si="3">SUM(C44:N44)</f>
        <v>58763</v>
      </c>
      <c r="P44" s="8">
        <f t="shared" ref="P44:P52" si="4">B44-O44</f>
        <v>58764</v>
      </c>
    </row>
    <row r="45" spans="1:17" ht="15.6" x14ac:dyDescent="0.3">
      <c r="A45" s="2" t="s">
        <v>3</v>
      </c>
      <c r="B45" s="24">
        <v>2500</v>
      </c>
      <c r="C45" s="25">
        <v>1173</v>
      </c>
      <c r="D45" s="25">
        <v>145</v>
      </c>
      <c r="E45" s="25">
        <v>365</v>
      </c>
      <c r="F45" s="25">
        <v>354</v>
      </c>
      <c r="O45">
        <f t="shared" si="3"/>
        <v>2037</v>
      </c>
      <c r="P45" s="8">
        <f t="shared" si="4"/>
        <v>463</v>
      </c>
    </row>
    <row r="46" spans="1:17" ht="15.6" x14ac:dyDescent="0.3">
      <c r="A46" s="2" t="s">
        <v>4</v>
      </c>
      <c r="B46" s="24">
        <v>52</v>
      </c>
      <c r="C46" s="25">
        <v>0</v>
      </c>
      <c r="D46">
        <v>0</v>
      </c>
      <c r="O46">
        <f t="shared" si="3"/>
        <v>0</v>
      </c>
      <c r="P46" s="8">
        <f t="shared" si="4"/>
        <v>52</v>
      </c>
    </row>
    <row r="47" spans="1:17" ht="15.6" x14ac:dyDescent="0.3">
      <c r="A47" s="2" t="s">
        <v>5</v>
      </c>
      <c r="B47" s="24">
        <v>419</v>
      </c>
      <c r="C47" s="25">
        <v>0</v>
      </c>
      <c r="D47">
        <v>0</v>
      </c>
      <c r="O47">
        <f t="shared" si="3"/>
        <v>0</v>
      </c>
      <c r="P47" s="8">
        <f t="shared" si="4"/>
        <v>419</v>
      </c>
    </row>
    <row r="48" spans="1:17" ht="15.6" x14ac:dyDescent="0.3">
      <c r="A48" s="2" t="s">
        <v>6</v>
      </c>
      <c r="B48" s="24">
        <v>1179</v>
      </c>
      <c r="C48" s="25">
        <v>0</v>
      </c>
      <c r="D48">
        <v>0</v>
      </c>
      <c r="O48">
        <f t="shared" si="3"/>
        <v>0</v>
      </c>
      <c r="P48" s="8">
        <f t="shared" si="4"/>
        <v>1179</v>
      </c>
    </row>
    <row r="49" spans="1:17" ht="15.6" x14ac:dyDescent="0.3">
      <c r="A49" s="2" t="s">
        <v>68</v>
      </c>
      <c r="B49" s="24">
        <v>0</v>
      </c>
      <c r="C49" s="25">
        <v>0</v>
      </c>
      <c r="D49">
        <v>0</v>
      </c>
      <c r="O49">
        <f t="shared" si="3"/>
        <v>0</v>
      </c>
      <c r="P49" s="8">
        <f t="shared" si="4"/>
        <v>0</v>
      </c>
    </row>
    <row r="50" spans="1:17" ht="15.6" x14ac:dyDescent="0.3">
      <c r="A50" s="2" t="s">
        <v>69</v>
      </c>
      <c r="B50" s="24">
        <v>1250</v>
      </c>
      <c r="C50" s="25">
        <v>0</v>
      </c>
      <c r="D50">
        <v>0</v>
      </c>
      <c r="O50">
        <f t="shared" si="3"/>
        <v>0</v>
      </c>
      <c r="P50" s="8">
        <f t="shared" si="4"/>
        <v>1250</v>
      </c>
    </row>
    <row r="51" spans="1:17" ht="15.6" x14ac:dyDescent="0.3">
      <c r="A51" s="2" t="s">
        <v>70</v>
      </c>
      <c r="B51" s="24">
        <v>0</v>
      </c>
      <c r="C51" s="25">
        <v>1229.07</v>
      </c>
      <c r="D51">
        <v>0</v>
      </c>
      <c r="O51">
        <f t="shared" si="3"/>
        <v>1229.07</v>
      </c>
      <c r="P51" s="8">
        <f t="shared" si="4"/>
        <v>-1229.07</v>
      </c>
    </row>
    <row r="52" spans="1:17" ht="15.6" x14ac:dyDescent="0.3">
      <c r="A52" s="2" t="s">
        <v>71</v>
      </c>
      <c r="B52" s="24">
        <v>0</v>
      </c>
      <c r="C52" s="25">
        <v>0</v>
      </c>
      <c r="D52">
        <v>0</v>
      </c>
      <c r="E52" s="25">
        <v>500</v>
      </c>
      <c r="O52">
        <f t="shared" si="3"/>
        <v>500</v>
      </c>
      <c r="P52" s="8">
        <f t="shared" si="4"/>
        <v>-500</v>
      </c>
    </row>
    <row r="53" spans="1:17" s="1" customFormat="1" ht="15.6" x14ac:dyDescent="0.3">
      <c r="A53" s="3" t="s">
        <v>7</v>
      </c>
      <c r="B53" s="26">
        <f>SUM(B42:B50)</f>
        <v>122977</v>
      </c>
      <c r="C53" s="27">
        <f>SUM(C43:C52)</f>
        <v>61195.409999999996</v>
      </c>
      <c r="D53" s="27">
        <f>SUM(D43:D52)</f>
        <v>153.1</v>
      </c>
      <c r="E53" s="27">
        <f t="shared" ref="E53:N53" si="5">SUM(E43:E51)</f>
        <v>365</v>
      </c>
      <c r="F53" s="27">
        <f t="shared" si="5"/>
        <v>354</v>
      </c>
      <c r="G53" s="27">
        <f t="shared" si="5"/>
        <v>0</v>
      </c>
      <c r="H53" s="27">
        <f t="shared" si="5"/>
        <v>0</v>
      </c>
      <c r="I53" s="27">
        <f t="shared" si="5"/>
        <v>0</v>
      </c>
      <c r="J53" s="27">
        <f t="shared" si="5"/>
        <v>0</v>
      </c>
      <c r="K53" s="27">
        <f t="shared" si="5"/>
        <v>0</v>
      </c>
      <c r="L53" s="27">
        <f t="shared" si="5"/>
        <v>0</v>
      </c>
      <c r="M53" s="27">
        <f t="shared" si="5"/>
        <v>0</v>
      </c>
      <c r="N53" s="27">
        <f t="shared" si="5"/>
        <v>0</v>
      </c>
      <c r="Q53"/>
    </row>
    <row r="54" spans="1:17" ht="15.6" x14ac:dyDescent="0.3">
      <c r="A54" s="2"/>
      <c r="B54" s="24"/>
    </row>
    <row r="55" spans="1:17" s="1" customFormat="1" ht="15.6" x14ac:dyDescent="0.3">
      <c r="A55" s="2"/>
      <c r="B55" s="24"/>
    </row>
    <row r="56" spans="1:17" s="1" customFormat="1" ht="15.6" x14ac:dyDescent="0.3">
      <c r="A56" s="3"/>
      <c r="B56" s="26"/>
    </row>
    <row r="57" spans="1:17" x14ac:dyDescent="0.3">
      <c r="A57" s="1"/>
      <c r="B57"/>
    </row>
    <row r="58" spans="1:17" x14ac:dyDescent="0.3">
      <c r="A58" s="1"/>
      <c r="B58" s="30"/>
    </row>
    <row r="61" spans="1:17" x14ac:dyDescent="0.3">
      <c r="A61" s="1"/>
    </row>
  </sheetData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1" manualBreakCount="1">
    <brk id="39" max="1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9e3f07-31ab-45be-a345-8534b1ac0c69">
      <Terms xmlns="http://schemas.microsoft.com/office/infopath/2007/PartnerControls"/>
    </lcf76f155ced4ddcb4097134ff3c332f>
    <TaxCatchAll xmlns="f0a8d02b-2d38-4fe2-ab13-eb735b152d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F160B1A62704DBDC0AC22B6FA6B46" ma:contentTypeVersion="18" ma:contentTypeDescription="Create a new document." ma:contentTypeScope="" ma:versionID="ded450a526fa82ec748b6d67928fe338">
  <xsd:schema xmlns:xsd="http://www.w3.org/2001/XMLSchema" xmlns:xs="http://www.w3.org/2001/XMLSchema" xmlns:p="http://schemas.microsoft.com/office/2006/metadata/properties" xmlns:ns2="179e3f07-31ab-45be-a345-8534b1ac0c69" xmlns:ns3="f0a8d02b-2d38-4fe2-ab13-eb735b152d23" targetNamespace="http://schemas.microsoft.com/office/2006/metadata/properties" ma:root="true" ma:fieldsID="e182644a736a1c2d9d2de85fb10e7ab6" ns2:_="" ns3:_="">
    <xsd:import namespace="179e3f07-31ab-45be-a345-8534b1ac0c69"/>
    <xsd:import namespace="f0a8d02b-2d38-4fe2-ab13-eb735b152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e3f07-31ab-45be-a345-8534b1ac0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f5b5d5-b811-401f-b3da-ff951c7a8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8d02b-2d38-4fe2-ab13-eb735b152d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32e260-ff2e-4080-8774-80236a7d8a20}" ma:internalName="TaxCatchAll" ma:showField="CatchAllData" ma:web="f0a8d02b-2d38-4fe2-ab13-eb735b152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AA8D2C-3E0E-4AAD-B8A2-54268D71BEB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79e3f07-31ab-45be-a345-8534b1ac0c69"/>
    <ds:schemaRef ds:uri="f0a8d02b-2d38-4fe2-ab13-eb735b152d2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F24353F-85F9-4E5F-BA32-AA65FC1434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A52FE-1E8F-405A-A4D2-105CD80A8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9e3f07-31ab-45be-a345-8534b1ac0c69"/>
    <ds:schemaRef ds:uri="f0a8d02b-2d38-4fe2-ab13-eb735b152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14.1 Budget planning</vt:lpstr>
      <vt:lpstr>14.2 Expenditure 2020-21</vt:lpstr>
      <vt:lpstr>'14.1 Budget planning'!Print_Area</vt:lpstr>
      <vt:lpstr>'14.2 Expenditure 2020-21'!Print_Area</vt:lpstr>
      <vt:lpstr>'14.1 Budget planning'!Print_Titles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Roade PC</dc:creator>
  <cp:lastModifiedBy>Debra Platt</cp:lastModifiedBy>
  <cp:lastPrinted>2020-08-20T12:56:40Z</cp:lastPrinted>
  <dcterms:created xsi:type="dcterms:W3CDTF">2018-07-04T11:26:46Z</dcterms:created>
  <dcterms:modified xsi:type="dcterms:W3CDTF">2024-10-14T08:07:13Z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0x010100DF2F160B1A62704DBDC0AC22B6FA6B46</vt:lpwstr>
  </property>
  <property fmtid="{D5CDD505-2E9C-101B-9397-08002B2CF9AE}" pid="3" name="MediaServiceImageTags">
    <vt:lpwstr/>
  </property>
</Properties>
</file>